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A410DBB9-F37C-4D89-BE7B-49D6B4F397E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Prüfungsergebnis!$A$1:$J$22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3" l="1"/>
  <c r="G17" i="3" s="1"/>
  <c r="F16" i="3"/>
  <c r="G16" i="3" s="1"/>
  <c r="F15" i="3"/>
  <c r="G15" i="3" s="1"/>
  <c r="G23" i="3" l="1"/>
  <c r="G24" i="3"/>
  <c r="G25" i="3"/>
  <c r="G22" i="3"/>
  <c r="G6" i="3"/>
  <c r="G7" i="3"/>
  <c r="G8" i="3"/>
  <c r="G5" i="3"/>
  <c r="A13" i="3"/>
  <c r="B17" i="3"/>
  <c r="B16" i="3"/>
  <c r="B15" i="3"/>
  <c r="G9" i="3" l="1"/>
  <c r="J9" i="3" s="1"/>
  <c r="G26" i="3"/>
  <c r="J26" i="3" s="1"/>
  <c r="G18" i="3"/>
  <c r="J18" i="3" s="1"/>
  <c r="G10" i="4"/>
  <c r="G9" i="4"/>
  <c r="H1" i="4"/>
  <c r="A1" i="4"/>
  <c r="H1" i="3"/>
  <c r="A1" i="3"/>
  <c r="E7" i="4" l="1"/>
  <c r="G7" i="4" s="1"/>
  <c r="E6" i="4"/>
  <c r="G6" i="4" s="1"/>
  <c r="E8" i="4"/>
  <c r="G8" i="4" s="1"/>
  <c r="G11" i="4" l="1"/>
  <c r="J11" i="4" s="1"/>
</calcChain>
</file>

<file path=xl/sharedStrings.xml><?xml version="1.0" encoding="utf-8"?>
<sst xmlns="http://schemas.openxmlformats.org/spreadsheetml/2006/main" count="99" uniqueCount="66">
  <si>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</si>
  <si>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</si>
  <si>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</si>
  <si>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</si>
  <si>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</si>
  <si>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</si>
  <si>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</si>
  <si>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</si>
  <si>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</si>
  <si>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</si>
  <si>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</si>
  <si>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</si>
  <si>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</si>
  <si>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</si>
  <si>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</si>
  <si>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</si>
  <si>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</si>
  <si>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</si>
  <si>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</si>
  <si>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</si>
  <si>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</si>
  <si>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</si>
  <si>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</si>
  <si>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</si>
  <si>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</si>
  <si>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</si>
  <si>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</si>
  <si>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</si>
  <si>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</si>
  <si>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</si>
  <si>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</si>
  <si>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</si>
  <si>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</si>
  <si>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</si>
  <si>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</si>
  <si>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</si>
  <si>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</si>
  <si>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</si>
  <si>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</si>
  <si>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.</t>
  </si>
  <si>
    <t>Note** /
Note** /
Nota**</t>
  </si>
  <si>
    <t>Erfahrungsnote /
Note d’expérience /
Nota dei luoghi di formazione</t>
  </si>
  <si>
    <t>Bitte auswählen / Choisissez s.v.p. / prego scegliere</t>
  </si>
  <si>
    <t>Multimediaelektronikerin EFZ / Multimediaelektroniker EFZ</t>
  </si>
  <si>
    <t>Electronicienne en multimédia CFC / Electronicien en multimédia CFC</t>
  </si>
  <si>
    <t>Schwerpunkt / Domaine spécifique / Orientamento</t>
  </si>
  <si>
    <t>Verkauf und Service / vente et service / vendita e assistenza</t>
  </si>
  <si>
    <t>Empfangs- und Übertragungsanlagen / installations de réception et de transmission / impianti di ricezione e trasmissione</t>
  </si>
  <si>
    <t>Audio- oder Video-und Sicherheitstechnik / technologies audio ou vidéo et de sécurité / tecnica audio o video e tecnica di sicurezza</t>
  </si>
  <si>
    <t>Gemäss der Verordnung über die berufliche Grundbildung vom 01.11.2013 / Ordonnances sur la formation professionnelle initiale du 01.11.2013 / 
Ordinanze sulla formazione professionale di base del 01.11.2013</t>
  </si>
  <si>
    <t>Elettronica multimediale AFC / Elettronico multimediale AFC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</si>
  <si>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</si>
  <si>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</si>
  <si>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</si>
  <si>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</si>
  <si>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t>Analysieren und Ausmessen /
Analyse et mesure /
Analizzare e misurare</t>
  </si>
  <si>
    <t>Beraten und Verkaufen /
Conseil et vente /
Consigliare e vendere</t>
  </si>
  <si>
    <t>Unterhalten, Reparieren und Ändern /
Entretien, réparation et modification /
Manutenzione, riparazione e modifica</t>
  </si>
  <si>
    <t>Installieren und Inbetriebnahme /
Installation et mise en service /
Installare e mettere in funzione</t>
  </si>
  <si>
    <t>Entwickeln und Umsetzen von Kundenprojekten /
Développement et réalisation de projets de clients /
Sviluppare e implementare i progetti di clienti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</si>
  <si>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</si>
  <si>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 xml:space="preserve">Teilprüfung /
Examen partiel /
Esame parziale </t>
  </si>
  <si>
    <t>e.</t>
  </si>
  <si>
    <t>Die Prüfung ist bestanden, wenn weder die Qualifikationsbereiche "Teilprüfung", "praktische Arbeit" oder "Berufskenntnisse", noch die Gesamtnote den Wert 4 unterschreiten. / L'examen est réussi si les notes des domaines de qualification « examen partiel » et « travail pratique » et « connaissances professionnelles » ainsi que la note globale sont égales ou supérieures à 4. / L’esame finale è superato se le note dei campi di qualificazione «esame parziale» e «lavoro pratico» e «conoscenze professionali» come anche la nota complessiva raggiungono o superano il 4.</t>
  </si>
  <si>
    <t>: 100 = Note des Qualifikationsbereichs* /
         Note de domaine de qualification* /
         Nota di settore di qualificazione*</t>
  </si>
  <si>
    <t>: 100 (IPA)
: 3 (VPA) = Note des Qualifikationsbereichs* /
         Note de domaine de qualification* /
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</si>
</sst>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/>
    <xf numFmtId="0" fontId="5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47006</v>
      </c>
      <c r="B1" s="76" t="s">
        <v>43</v>
      </c>
      <c r="C1" s="76"/>
      <c r="D1" s="76"/>
      <c r="E1" s="82"/>
      <c r="F1" s="81" t="s">
        <v>14</v>
      </c>
      <c r="G1" s="79"/>
    </row>
    <row r="2" spans="1:9" s="2" customFormat="1" ht="14.25" customHeight="1" x14ac:dyDescent="0.2">
      <c r="B2" s="76" t="s">
        <v>44</v>
      </c>
      <c r="C2" s="76"/>
      <c r="D2" s="76"/>
      <c r="E2" s="82"/>
      <c r="F2" s="81"/>
      <c r="G2" s="80"/>
    </row>
    <row r="3" spans="1:9" s="2" customFormat="1" ht="14.25" customHeight="1" x14ac:dyDescent="0.2">
      <c r="B3" s="76" t="s">
        <v>50</v>
      </c>
      <c r="C3" s="76"/>
      <c r="D3" s="76"/>
      <c r="E3" s="76"/>
      <c r="F3" s="56" t="s">
        <v>28</v>
      </c>
      <c r="G3" s="66"/>
    </row>
    <row r="4" spans="1:9" s="2" customFormat="1" ht="14.25" customHeight="1" x14ac:dyDescent="0.2">
      <c r="B4" s="20"/>
      <c r="C4" s="20"/>
      <c r="D4" s="20"/>
      <c r="E4"/>
      <c r="F4" s="56"/>
      <c r="G4" s="67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 t="s">
        <v>42</v>
      </c>
    </row>
    <row r="6" spans="1:9" s="2" customFormat="1" ht="14.25" customHeight="1" x14ac:dyDescent="0.2">
      <c r="B6" s="3" t="s">
        <v>45</v>
      </c>
      <c r="C6" s="13"/>
      <c r="D6" s="13"/>
      <c r="E6" s="13"/>
      <c r="F6" s="50"/>
      <c r="G6" s="13"/>
      <c r="I6" s="24" t="s">
        <v>46</v>
      </c>
    </row>
    <row r="7" spans="1:9" s="28" customFormat="1" ht="25.5" customHeight="1" x14ac:dyDescent="0.15">
      <c r="B7" s="70" t="s">
        <v>47</v>
      </c>
      <c r="C7" s="70"/>
      <c r="D7" s="70"/>
      <c r="E7" s="70"/>
      <c r="F7" s="70"/>
      <c r="G7" s="70"/>
      <c r="I7" s="24" t="s">
        <v>47</v>
      </c>
    </row>
    <row r="8" spans="1:9" s="2" customFormat="1" ht="15.75" customHeight="1" thickBot="1" x14ac:dyDescent="0.2">
      <c r="C8" s="42"/>
      <c r="D8" s="42"/>
      <c r="E8" s="42"/>
      <c r="F8" s="42"/>
      <c r="G8" s="42"/>
      <c r="I8" s="24" t="s">
        <v>48</v>
      </c>
    </row>
    <row r="9" spans="1:9" s="1" customFormat="1" ht="17.25" customHeight="1" x14ac:dyDescent="0.2">
      <c r="A9" s="11"/>
      <c r="B9" s="65" t="s">
        <v>16</v>
      </c>
      <c r="C9" s="65"/>
      <c r="D9" s="65"/>
      <c r="E9" s="65"/>
      <c r="F9" s="65"/>
      <c r="G9" s="12"/>
      <c r="H9" s="4"/>
    </row>
    <row r="10" spans="1:9" s="1" customFormat="1" ht="17.25" customHeight="1" thickBot="1" x14ac:dyDescent="0.25">
      <c r="A10" s="62" t="s">
        <v>17</v>
      </c>
      <c r="B10" s="63"/>
      <c r="C10" s="63"/>
      <c r="D10" s="63"/>
      <c r="E10" s="63"/>
      <c r="F10" s="63"/>
      <c r="G10" s="64"/>
      <c r="H10" s="4"/>
    </row>
    <row r="11" spans="1:9" s="2" customFormat="1" ht="11.25" customHeight="1" x14ac:dyDescent="0.15"/>
    <row r="12" spans="1:9" s="2" customFormat="1" ht="21" customHeight="1" x14ac:dyDescent="0.15">
      <c r="A12" s="61" t="s">
        <v>49</v>
      </c>
      <c r="B12" s="61"/>
      <c r="C12" s="61"/>
      <c r="D12" s="61"/>
      <c r="E12" s="61"/>
      <c r="F12" s="61"/>
      <c r="G12" s="61"/>
    </row>
    <row r="13" spans="1:9" s="1" customFormat="1" x14ac:dyDescent="0.2"/>
    <row r="14" spans="1:9" s="3" customFormat="1" ht="12" customHeight="1" x14ac:dyDescent="0.2">
      <c r="A14" s="60" t="s">
        <v>12</v>
      </c>
      <c r="B14" s="60"/>
      <c r="C14" s="60"/>
      <c r="D14" s="60"/>
      <c r="E14" s="60"/>
      <c r="F14" s="60"/>
      <c r="G14" s="60"/>
    </row>
    <row r="15" spans="1:9" s="2" customFormat="1" ht="9" x14ac:dyDescent="0.15"/>
    <row r="16" spans="1:9" s="2" customFormat="1" ht="9" customHeight="1" x14ac:dyDescent="0.15">
      <c r="A16" s="71" t="s">
        <v>0</v>
      </c>
      <c r="B16" s="71"/>
      <c r="C16" s="66"/>
      <c r="D16" s="66"/>
      <c r="E16" s="66"/>
      <c r="F16" s="66"/>
      <c r="G16" s="66"/>
    </row>
    <row r="17" spans="1:7" s="3" customFormat="1" ht="10.5" customHeight="1" x14ac:dyDescent="0.2">
      <c r="A17" s="72"/>
      <c r="B17" s="72"/>
      <c r="C17" s="67"/>
      <c r="D17" s="67"/>
      <c r="E17" s="67"/>
      <c r="F17" s="67"/>
      <c r="G17" s="67"/>
    </row>
    <row r="18" spans="1:7" s="2" customFormat="1" ht="13.5" customHeight="1" x14ac:dyDescent="0.15"/>
    <row r="19" spans="1:7" s="2" customFormat="1" ht="9" customHeight="1" x14ac:dyDescent="0.15">
      <c r="A19" s="71" t="s">
        <v>5</v>
      </c>
      <c r="B19" s="71"/>
      <c r="C19" s="68"/>
      <c r="D19" s="68"/>
      <c r="E19" s="68"/>
      <c r="F19" s="68"/>
      <c r="G19" s="68"/>
    </row>
    <row r="20" spans="1:7" s="3" customFormat="1" ht="12" x14ac:dyDescent="0.2">
      <c r="A20" s="72"/>
      <c r="B20" s="72"/>
      <c r="C20" s="69"/>
      <c r="D20" s="69"/>
      <c r="E20" s="69"/>
      <c r="F20" s="69"/>
      <c r="G20" s="69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3" t="s">
        <v>1</v>
      </c>
      <c r="B23" s="74"/>
      <c r="C23" s="74"/>
      <c r="D23" s="74"/>
      <c r="E23" s="74"/>
      <c r="F23" s="74"/>
      <c r="G23" s="75"/>
    </row>
    <row r="24" spans="1:7" s="2" customFormat="1" ht="9" customHeight="1" x14ac:dyDescent="0.15">
      <c r="A24" s="57" t="s">
        <v>2</v>
      </c>
      <c r="B24" s="58"/>
      <c r="C24" s="58"/>
      <c r="D24" s="58"/>
      <c r="E24" s="58"/>
      <c r="F24" s="58"/>
      <c r="G24" s="5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6" t="s">
        <v>11</v>
      </c>
      <c r="B29" s="86"/>
      <c r="C29" s="86"/>
      <c r="D29" s="86"/>
      <c r="E29" s="86"/>
      <c r="F29" s="86"/>
      <c r="G29" s="86"/>
    </row>
    <row r="30" spans="1:7" s="2" customFormat="1" ht="9" x14ac:dyDescent="0.15"/>
    <row r="31" spans="1:7" s="2" customFormat="1" ht="135.75" customHeight="1" x14ac:dyDescent="0.15">
      <c r="A31" s="83"/>
      <c r="B31" s="84"/>
      <c r="C31" s="84"/>
      <c r="D31" s="84"/>
      <c r="E31" s="84"/>
      <c r="F31" s="84"/>
      <c r="G31" s="85"/>
    </row>
    <row r="32" spans="1:7" s="2" customFormat="1" ht="9" x14ac:dyDescent="0.15"/>
    <row r="33" spans="1:7" s="2" customFormat="1" ht="9" customHeight="1" x14ac:dyDescent="0.15">
      <c r="A33" s="77" t="s">
        <v>29</v>
      </c>
      <c r="B33" s="77"/>
      <c r="C33" s="77"/>
      <c r="E33" s="77" t="s">
        <v>30</v>
      </c>
      <c r="F33" s="77"/>
      <c r="G33" s="77"/>
    </row>
    <row r="34" spans="1:7" s="2" customFormat="1" ht="9" x14ac:dyDescent="0.15">
      <c r="A34" s="77"/>
      <c r="B34" s="77"/>
      <c r="C34" s="77"/>
      <c r="E34" s="77"/>
      <c r="F34" s="77"/>
      <c r="G34" s="77"/>
    </row>
    <row r="35" spans="1:7" s="2" customFormat="1" ht="33.75" customHeight="1" x14ac:dyDescent="0.2">
      <c r="A35" s="80"/>
      <c r="B35" s="67"/>
      <c r="C35" s="67"/>
      <c r="E35" s="67"/>
      <c r="F35" s="67"/>
      <c r="G35" s="67"/>
    </row>
    <row r="36" spans="1:7" s="2" customFormat="1" ht="33.75" customHeight="1" x14ac:dyDescent="0.2">
      <c r="E36" s="67"/>
      <c r="F36" s="67"/>
      <c r="G36" s="67"/>
    </row>
    <row r="37" spans="1:7" s="2" customFormat="1" ht="9" customHeight="1" x14ac:dyDescent="0.15"/>
    <row r="38" spans="1:7" s="2" customFormat="1" ht="9" customHeight="1" x14ac:dyDescent="0.15">
      <c r="A38" s="78" t="s">
        <v>4</v>
      </c>
      <c r="B38" s="78"/>
      <c r="C38" s="78"/>
      <c r="D38" s="78"/>
      <c r="E38" s="78"/>
      <c r="F38" s="78"/>
      <c r="G38" s="78"/>
    </row>
    <row r="39" spans="1:7" s="2" customFormat="1" ht="9" x14ac:dyDescent="0.15">
      <c r="A39" s="78"/>
      <c r="B39" s="78"/>
      <c r="C39" s="78"/>
      <c r="D39" s="78"/>
      <c r="E39" s="78"/>
      <c r="F39" s="78"/>
      <c r="G39" s="78"/>
    </row>
    <row r="40" spans="1:7" s="2" customFormat="1" ht="12.75" customHeight="1" x14ac:dyDescent="0.15">
      <c r="A40" s="78"/>
      <c r="B40" s="78"/>
      <c r="C40" s="78"/>
      <c r="D40" s="78"/>
      <c r="E40" s="78"/>
      <c r="F40" s="78"/>
      <c r="G40" s="78"/>
    </row>
    <row r="41" spans="1:7" s="2" customFormat="1" ht="9" hidden="1" customHeight="1" x14ac:dyDescent="0.15">
      <c r="A41" s="78"/>
      <c r="B41" s="78"/>
      <c r="C41" s="78"/>
      <c r="D41" s="78"/>
      <c r="E41" s="78"/>
      <c r="F41" s="78"/>
      <c r="G41" s="78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8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2"/>
  <sheetViews>
    <sheetView showZeros="0" view="pageBreakPreview" zoomScale="60" zoomScaleNormal="100" workbookViewId="0">
      <selection activeCell="M18" sqref="M18"/>
    </sheetView>
  </sheetViews>
  <sheetFormatPr baseColWidth="10" defaultRowHeight="12.75" x14ac:dyDescent="0.2"/>
  <cols>
    <col min="1" max="1" width="2.28515625" style="31" customWidth="1"/>
    <col min="2" max="3" width="20" customWidth="1"/>
    <col min="4" max="4" width="8.140625" customWidth="1"/>
    <col min="5" max="6" width="6.85546875" customWidth="1"/>
    <col min="7" max="7" width="14.7109375" bestFit="1" customWidth="1"/>
    <col min="8" max="10" width="11.140625" customWidth="1"/>
    <col min="12" max="12" width="11.42578125" style="38"/>
  </cols>
  <sheetData>
    <row r="1" spans="1:13" s="2" customFormat="1" ht="27" customHeight="1" x14ac:dyDescent="0.2">
      <c r="A1" s="90">
        <f>Vorderseite!A1</f>
        <v>47006</v>
      </c>
      <c r="B1" s="90"/>
      <c r="G1" s="23" t="s">
        <v>15</v>
      </c>
      <c r="H1" s="89">
        <f>Vorderseite!C16</f>
        <v>0</v>
      </c>
      <c r="I1" s="89"/>
      <c r="J1" s="89"/>
      <c r="L1" s="47"/>
    </row>
    <row r="2" spans="1:13" s="2" customFormat="1" ht="15" customHeight="1" x14ac:dyDescent="0.15">
      <c r="L2" s="24">
        <v>1</v>
      </c>
      <c r="M2" s="24" t="s">
        <v>42</v>
      </c>
    </row>
    <row r="3" spans="1:13" s="2" customFormat="1" ht="28.5" customHeight="1" x14ac:dyDescent="0.15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L3" s="24">
        <v>1.5</v>
      </c>
      <c r="M3" s="24" t="s">
        <v>53</v>
      </c>
    </row>
    <row r="4" spans="1:13" s="27" customFormat="1" ht="28.5" customHeight="1" x14ac:dyDescent="0.15">
      <c r="A4" s="103" t="s">
        <v>38</v>
      </c>
      <c r="B4" s="104"/>
      <c r="C4" s="104"/>
      <c r="D4" s="105"/>
      <c r="E4" s="25" t="s">
        <v>40</v>
      </c>
      <c r="F4" s="26" t="s">
        <v>36</v>
      </c>
      <c r="G4" s="26" t="s">
        <v>26</v>
      </c>
      <c r="H4" s="106" t="s">
        <v>6</v>
      </c>
      <c r="I4" s="107"/>
      <c r="J4" s="108"/>
      <c r="L4" s="24">
        <v>2</v>
      </c>
      <c r="M4" s="53" t="s">
        <v>54</v>
      </c>
    </row>
    <row r="5" spans="1:13" s="2" customFormat="1" ht="28.5" customHeight="1" x14ac:dyDescent="0.15">
      <c r="A5" s="51" t="s">
        <v>31</v>
      </c>
      <c r="B5" s="98" t="s">
        <v>55</v>
      </c>
      <c r="C5" s="99"/>
      <c r="D5" s="100"/>
      <c r="E5" s="39"/>
      <c r="F5" s="54">
        <v>0.2</v>
      </c>
      <c r="G5" s="22">
        <f>ROUND(E5*F5*100,2)</f>
        <v>0</v>
      </c>
      <c r="H5" s="96"/>
      <c r="I5" s="96"/>
      <c r="J5" s="96"/>
      <c r="L5" s="24">
        <v>2.5</v>
      </c>
    </row>
    <row r="6" spans="1:13" s="2" customFormat="1" ht="28.5" customHeight="1" x14ac:dyDescent="0.15">
      <c r="A6" s="51" t="s">
        <v>32</v>
      </c>
      <c r="B6" s="98" t="s">
        <v>56</v>
      </c>
      <c r="C6" s="99"/>
      <c r="D6" s="100"/>
      <c r="E6" s="39"/>
      <c r="F6" s="54">
        <v>0.2</v>
      </c>
      <c r="G6" s="22">
        <f t="shared" ref="G6:G8" si="0">ROUND(E6*F6*100,2)</f>
        <v>0</v>
      </c>
      <c r="H6" s="96"/>
      <c r="I6" s="96"/>
      <c r="J6" s="96"/>
      <c r="L6" s="24">
        <v>3</v>
      </c>
    </row>
    <row r="7" spans="1:13" s="2" customFormat="1" ht="28.5" customHeight="1" x14ac:dyDescent="0.15">
      <c r="A7" s="51" t="s">
        <v>34</v>
      </c>
      <c r="B7" s="98" t="s">
        <v>57</v>
      </c>
      <c r="C7" s="99"/>
      <c r="D7" s="100"/>
      <c r="E7" s="39"/>
      <c r="F7" s="54">
        <v>0.2</v>
      </c>
      <c r="G7" s="22">
        <f t="shared" si="0"/>
        <v>0</v>
      </c>
      <c r="H7" s="96"/>
      <c r="I7" s="96"/>
      <c r="J7" s="96"/>
      <c r="L7" s="24">
        <v>3.5</v>
      </c>
    </row>
    <row r="8" spans="1:13" s="2" customFormat="1" ht="28.5" customHeight="1" thickBot="1" x14ac:dyDescent="0.2">
      <c r="A8" s="51" t="s">
        <v>35</v>
      </c>
      <c r="B8" s="98" t="s">
        <v>58</v>
      </c>
      <c r="C8" s="99"/>
      <c r="D8" s="100"/>
      <c r="E8" s="39"/>
      <c r="F8" s="54">
        <v>0.4</v>
      </c>
      <c r="G8" s="22">
        <f t="shared" si="0"/>
        <v>0</v>
      </c>
      <c r="H8" s="96"/>
      <c r="I8" s="96"/>
      <c r="J8" s="96"/>
      <c r="L8" s="24">
        <v>4</v>
      </c>
    </row>
    <row r="9" spans="1:13" s="2" customFormat="1" ht="28.5" customHeight="1" thickTop="1" thickBot="1" x14ac:dyDescent="0.2">
      <c r="A9" s="14"/>
      <c r="B9" s="28"/>
      <c r="C9" s="28"/>
      <c r="D9" s="28"/>
      <c r="E9" s="28"/>
      <c r="F9" s="28"/>
      <c r="G9" s="22">
        <f>ROUND(SUM(G5:G8),2)</f>
        <v>0</v>
      </c>
      <c r="H9" s="91" t="s">
        <v>64</v>
      </c>
      <c r="I9" s="92"/>
      <c r="J9" s="29">
        <f>ROUND(G9/100,1)</f>
        <v>0</v>
      </c>
      <c r="L9" s="24">
        <v>4.5</v>
      </c>
    </row>
    <row r="10" spans="1:13" s="2" customFormat="1" ht="15" customHeight="1" thickTop="1" x14ac:dyDescent="0.15">
      <c r="L10" s="24">
        <v>5</v>
      </c>
    </row>
    <row r="11" spans="1:13" s="2" customFormat="1" ht="15" customHeight="1" x14ac:dyDescent="0.2">
      <c r="A11" s="109" t="s">
        <v>52</v>
      </c>
      <c r="B11" s="109"/>
      <c r="C11" s="109"/>
      <c r="D11" s="110" t="s">
        <v>42</v>
      </c>
      <c r="E11" s="110"/>
      <c r="F11" s="110"/>
      <c r="G11" s="110"/>
      <c r="H11" s="110"/>
      <c r="I11" s="110"/>
      <c r="J11" s="110"/>
      <c r="L11" s="24">
        <v>5.5</v>
      </c>
    </row>
    <row r="12" spans="1:13" s="2" customFormat="1" ht="15" customHeight="1" x14ac:dyDescent="0.15">
      <c r="L12" s="24">
        <v>6</v>
      </c>
    </row>
    <row r="13" spans="1:13" s="2" customFormat="1" ht="28.5" customHeight="1" x14ac:dyDescent="0.15">
      <c r="A13" s="101" t="str">
        <f>IF(D11="Vorgegebene praktische Arbeit / Travail pratique prescrit / Lavoro pratico prestabilito","Qualifikationsbereich Vorgegebene praktische Arbeit (16 Stunden) / Domaine de qualification Travail pratique prescrit (16 heures) / 
Campo di qualificazione Lavoro pratico prestabilito (16 ore)","Qualifikationsbereich Individuelle praktische Arbeit (40–100 Stunden) / Domaine de qualification Travail pratique individuel (40–100 heures) / Campo di qualificazione Lavoro pratico individuale (40–100 ore)")</f>
        <v>Qualifikationsbereich Individuelle praktische Arbeit (40–100 Stunden) / Domaine de qualification Travail pratique individuel (40–100 heures) / Campo di qualificazione Lavoro pratico individuale (40–100 ore)</v>
      </c>
      <c r="B13" s="101"/>
      <c r="C13" s="101"/>
      <c r="D13" s="101"/>
      <c r="E13" s="101"/>
      <c r="F13" s="101"/>
      <c r="G13" s="101"/>
      <c r="H13" s="101"/>
      <c r="I13" s="101"/>
      <c r="J13" s="101"/>
      <c r="L13" s="47"/>
    </row>
    <row r="14" spans="1:13" s="27" customFormat="1" ht="28.5" customHeight="1" x14ac:dyDescent="0.15">
      <c r="A14" s="103" t="s">
        <v>38</v>
      </c>
      <c r="B14" s="104"/>
      <c r="C14" s="104"/>
      <c r="D14" s="105"/>
      <c r="E14" s="25" t="s">
        <v>40</v>
      </c>
      <c r="F14" s="26" t="s">
        <v>36</v>
      </c>
      <c r="G14" s="26" t="s">
        <v>26</v>
      </c>
      <c r="H14" s="106" t="s">
        <v>6</v>
      </c>
      <c r="I14" s="107"/>
      <c r="J14" s="108"/>
      <c r="L14" s="47"/>
    </row>
    <row r="15" spans="1:13" s="2" customFormat="1" ht="28.5" customHeight="1" x14ac:dyDescent="0.15">
      <c r="A15" s="51" t="s">
        <v>31</v>
      </c>
      <c r="B15" s="93" t="str">
        <f>IF(D11="Vorgegebene praktische Arbeit / Travail pratique prescrit / Lavoro pratico prestabilito","Multimedia-Systemlösungen entwerfen und ausführen /
Projeter et réaliser des systèmes et solutions multimédias /
Progettare e realizzare soluzioni per sistemi multimediali","Resultat der Arbeit /
Résultat du travail /
Risultato del lavoro")</f>
        <v>Resultat der Arbeit /
Résultat du travail /
Risultato del lavoro</v>
      </c>
      <c r="C15" s="94"/>
      <c r="D15" s="95"/>
      <c r="E15" s="39"/>
      <c r="F15" s="54">
        <f>IF(D11="Vorgegebene praktische Arbeit / Travail pratique prescrit / Lavoro pratico prestabilito",1,(50%))</f>
        <v>0.5</v>
      </c>
      <c r="G15" s="22">
        <f>IF(D11="Vorgegebene praktische Arbeit / Travail pratique prescrit / Lavoro pratico prestabilito",E15,(E15*F15*100))</f>
        <v>0</v>
      </c>
      <c r="H15" s="96"/>
      <c r="I15" s="96"/>
      <c r="J15" s="96"/>
      <c r="L15" s="47"/>
    </row>
    <row r="16" spans="1:13" s="2" customFormat="1" ht="28.5" customHeight="1" x14ac:dyDescent="0.15">
      <c r="A16" s="51" t="s">
        <v>32</v>
      </c>
      <c r="B16" s="93" t="str">
        <f>IF(D11="Vorgegebene praktische Arbeit / Travail pratique prescrit / Lavoro pratico prestabilito","Netzwerkgestützte Multimedia-Systemlösungen erstellen /
Mettre en place des solutions multimédias basées sur le réseau /
Realizzare delle reti multimediali","Dokumentation /
Documentation /
Documentazione")</f>
        <v>Dokumentation /
Documentation /
Documentazione</v>
      </c>
      <c r="C16" s="94"/>
      <c r="D16" s="95"/>
      <c r="E16" s="39"/>
      <c r="F16" s="54">
        <f>IF(D11="Vorgegebene praktische Arbeit / Travail pratique prescrit / Lavoro pratico prestabilito",1,(25%))</f>
        <v>0.25</v>
      </c>
      <c r="G16" s="22">
        <f>IF(D11="Vorgegebene praktische Arbeit / Travail pratique prescrit / Lavoro pratico prestabilito",E16,(E16*F16*100))</f>
        <v>0</v>
      </c>
      <c r="H16" s="96"/>
      <c r="I16" s="96"/>
      <c r="J16" s="96"/>
      <c r="L16" s="47"/>
    </row>
    <row r="17" spans="1:12" s="2" customFormat="1" ht="28.5" customHeight="1" thickBot="1" x14ac:dyDescent="0.2">
      <c r="A17" s="51" t="s">
        <v>34</v>
      </c>
      <c r="B17" s="93" t="str">
        <f>IF(D11="Vorgegebene praktische Arbeit / Travail pratique prescrit / Lavoro pratico prestabilito","Kombinierte Multimediasysteme als Kundenprojekte realisieren /
Réaliser des systèmes multimédias combinés en tant que projets de clients /
Realizzare dei sistemi multimediali su progetti dei clienti","Präsentation und Fachgespräch /
Présentation et conversation technique /
Presentazione e discussione tecnica")</f>
        <v>Präsentation und Fachgespräch /
Présentation et conversation technique /
Presentazione e discussione tecnica</v>
      </c>
      <c r="C17" s="94"/>
      <c r="D17" s="95"/>
      <c r="E17" s="39"/>
      <c r="F17" s="54">
        <f>IF(D11="Vorgegebene praktische Arbeit / Travail pratique prescrit / Lavoro pratico prestabilito",1,(25%))</f>
        <v>0.25</v>
      </c>
      <c r="G17" s="22">
        <f>IF(D11="Vorgegebene praktische Arbeit / Travail pratique prescrit / Lavoro pratico prestabilito",E17,(E17*F17*100))</f>
        <v>0</v>
      </c>
      <c r="H17" s="96"/>
      <c r="I17" s="96"/>
      <c r="J17" s="96"/>
      <c r="L17" s="24"/>
    </row>
    <row r="18" spans="1:12" s="2" customFormat="1" ht="28.5" customHeight="1" thickTop="1" thickBot="1" x14ac:dyDescent="0.2">
      <c r="A18" s="14" t="s">
        <v>39</v>
      </c>
      <c r="B18" s="28"/>
      <c r="C18" s="28"/>
      <c r="D18" s="28"/>
      <c r="E18" s="28"/>
      <c r="F18" s="28"/>
      <c r="G18" s="22">
        <f>ROUND(SUM(G15:G17),2)</f>
        <v>0</v>
      </c>
      <c r="H18" s="91" t="s">
        <v>65</v>
      </c>
      <c r="I18" s="92"/>
      <c r="J18" s="29">
        <f>IF(D11="Vorgegebene praktische Arbeit / Travail pratique prescrit / Lavoro pratico prestabilito",(G18/3),(ROUND(G18/100,1)))</f>
        <v>0</v>
      </c>
      <c r="L18" s="24"/>
    </row>
    <row r="19" spans="1:12" s="2" customFormat="1" ht="15" customHeight="1" thickTop="1" x14ac:dyDescent="0.15">
      <c r="A19" s="14"/>
      <c r="B19" s="28"/>
      <c r="C19" s="28"/>
      <c r="D19" s="28"/>
      <c r="E19" s="41"/>
      <c r="F19" s="43"/>
      <c r="G19" s="43"/>
      <c r="H19" s="43"/>
      <c r="I19" s="43"/>
      <c r="J19" s="16"/>
      <c r="L19" s="24"/>
    </row>
    <row r="20" spans="1:12" s="2" customFormat="1" ht="28.5" customHeight="1" x14ac:dyDescent="0.15">
      <c r="A20" s="101" t="s">
        <v>60</v>
      </c>
      <c r="B20" s="101"/>
      <c r="C20" s="101"/>
      <c r="D20" s="101"/>
      <c r="E20" s="101"/>
      <c r="F20" s="101"/>
      <c r="G20" s="101"/>
      <c r="H20" s="101"/>
      <c r="I20" s="101"/>
      <c r="J20" s="101"/>
      <c r="L20" s="24"/>
    </row>
    <row r="21" spans="1:12" s="27" customFormat="1" ht="28.5" customHeight="1" x14ac:dyDescent="0.15">
      <c r="A21" s="103" t="s">
        <v>38</v>
      </c>
      <c r="B21" s="104"/>
      <c r="C21" s="104"/>
      <c r="D21" s="105"/>
      <c r="E21" s="25" t="s">
        <v>40</v>
      </c>
      <c r="F21" s="26" t="s">
        <v>36</v>
      </c>
      <c r="G21" s="26" t="s">
        <v>26</v>
      </c>
      <c r="H21" s="106" t="s">
        <v>6</v>
      </c>
      <c r="I21" s="107"/>
      <c r="J21" s="108"/>
      <c r="L21" s="24"/>
    </row>
    <row r="22" spans="1:12" s="2" customFormat="1" ht="28.5" customHeight="1" x14ac:dyDescent="0.15">
      <c r="A22" s="51" t="s">
        <v>31</v>
      </c>
      <c r="B22" s="98" t="s">
        <v>55</v>
      </c>
      <c r="C22" s="99"/>
      <c r="D22" s="100"/>
      <c r="E22" s="39"/>
      <c r="F22" s="54">
        <v>0.25</v>
      </c>
      <c r="G22" s="22">
        <f>ROUND((E22*F22)*100,2)</f>
        <v>0</v>
      </c>
      <c r="H22" s="96"/>
      <c r="I22" s="96"/>
      <c r="J22" s="96"/>
      <c r="L22" s="24"/>
    </row>
    <row r="23" spans="1:12" s="2" customFormat="1" ht="28.5" customHeight="1" x14ac:dyDescent="0.15">
      <c r="A23" s="51" t="s">
        <v>32</v>
      </c>
      <c r="B23" s="98" t="s">
        <v>57</v>
      </c>
      <c r="C23" s="99"/>
      <c r="D23" s="100"/>
      <c r="E23" s="39"/>
      <c r="F23" s="54">
        <v>0.25</v>
      </c>
      <c r="G23" s="22">
        <f t="shared" ref="G23:G25" si="1">ROUND((E23*F23)*100,2)</f>
        <v>0</v>
      </c>
      <c r="H23" s="96"/>
      <c r="I23" s="96"/>
      <c r="J23" s="96"/>
      <c r="L23" s="24"/>
    </row>
    <row r="24" spans="1:12" s="2" customFormat="1" ht="28.5" customHeight="1" x14ac:dyDescent="0.15">
      <c r="A24" s="51" t="s">
        <v>34</v>
      </c>
      <c r="B24" s="98" t="s">
        <v>58</v>
      </c>
      <c r="C24" s="99"/>
      <c r="D24" s="100"/>
      <c r="E24" s="39"/>
      <c r="F24" s="54">
        <v>0.25</v>
      </c>
      <c r="G24" s="22">
        <f t="shared" si="1"/>
        <v>0</v>
      </c>
      <c r="H24" s="96"/>
      <c r="I24" s="96"/>
      <c r="J24" s="96"/>
      <c r="L24" s="24"/>
    </row>
    <row r="25" spans="1:12" s="2" customFormat="1" ht="28.5" customHeight="1" thickBot="1" x14ac:dyDescent="0.2">
      <c r="A25" s="51" t="s">
        <v>35</v>
      </c>
      <c r="B25" s="98" t="s">
        <v>59</v>
      </c>
      <c r="C25" s="99"/>
      <c r="D25" s="100"/>
      <c r="E25" s="39"/>
      <c r="F25" s="54">
        <v>0.25</v>
      </c>
      <c r="G25" s="22">
        <f t="shared" si="1"/>
        <v>0</v>
      </c>
      <c r="H25" s="96"/>
      <c r="I25" s="96"/>
      <c r="J25" s="96"/>
    </row>
    <row r="26" spans="1:12" s="2" customFormat="1" ht="28.5" customHeight="1" thickTop="1" thickBot="1" x14ac:dyDescent="0.2">
      <c r="A26" s="14"/>
      <c r="B26" s="28"/>
      <c r="C26" s="28"/>
      <c r="D26" s="28"/>
      <c r="E26" s="28"/>
      <c r="F26" s="28"/>
      <c r="G26" s="22">
        <f>ROUND(SUM(G22:G25),2)</f>
        <v>0</v>
      </c>
      <c r="H26" s="91" t="s">
        <v>64</v>
      </c>
      <c r="I26" s="92"/>
      <c r="J26" s="29">
        <f>ROUND(G26/100,1)</f>
        <v>0</v>
      </c>
    </row>
    <row r="27" spans="1:12" s="3" customFormat="1" ht="15" customHeight="1" thickTop="1" x14ac:dyDescent="0.2">
      <c r="A27" s="14"/>
      <c r="B27" s="28"/>
      <c r="C27" s="28"/>
      <c r="D27" s="28"/>
      <c r="E27" s="28"/>
      <c r="F27" s="28"/>
      <c r="G27" s="41"/>
      <c r="H27" s="50"/>
      <c r="I27" s="27"/>
      <c r="J27" s="16"/>
      <c r="L27" s="2"/>
    </row>
    <row r="28" spans="1:12" s="3" customFormat="1" ht="15" customHeight="1" x14ac:dyDescent="0.2">
      <c r="A28" s="14"/>
      <c r="B28" s="28"/>
      <c r="C28" s="28"/>
      <c r="D28" s="28"/>
      <c r="E28" s="28"/>
      <c r="F28" s="28"/>
      <c r="G28" s="41"/>
      <c r="H28" s="50"/>
      <c r="I28" s="27"/>
      <c r="J28" s="16"/>
      <c r="L28" s="2"/>
    </row>
    <row r="29" spans="1:12" s="3" customFormat="1" ht="14.25" customHeight="1" x14ac:dyDescent="0.2">
      <c r="A29" s="30" t="s">
        <v>13</v>
      </c>
      <c r="B29" s="31"/>
      <c r="C29" s="31"/>
      <c r="D29" s="31"/>
      <c r="E29" s="31"/>
      <c r="F29" s="31"/>
      <c r="G29" s="32"/>
      <c r="H29" s="33"/>
      <c r="I29" s="33"/>
      <c r="J29" s="32"/>
      <c r="L29" s="2"/>
    </row>
    <row r="30" spans="1:12" s="27" customFormat="1" ht="14.25" customHeight="1" x14ac:dyDescent="0.2">
      <c r="A30" s="34" t="s">
        <v>22</v>
      </c>
      <c r="B30" s="31"/>
      <c r="C30" s="31"/>
      <c r="D30" s="31"/>
      <c r="E30" s="31"/>
      <c r="F30" s="31"/>
      <c r="G30" s="32"/>
      <c r="H30" s="33"/>
      <c r="I30" s="33"/>
      <c r="J30" s="32"/>
      <c r="L30" s="3"/>
    </row>
    <row r="31" spans="1:12" s="2" customFormat="1" ht="21.75" customHeight="1" x14ac:dyDescent="0.15">
      <c r="A31" s="35"/>
      <c r="L31" s="27"/>
    </row>
    <row r="32" spans="1:12" s="2" customFormat="1" ht="15" customHeight="1" x14ac:dyDescent="0.15">
      <c r="A32" s="102" t="s">
        <v>8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2" s="3" customFormat="1" ht="12" customHeight="1" x14ac:dyDescent="0.2">
      <c r="A33" s="35"/>
      <c r="B33" s="2"/>
      <c r="C33" s="2"/>
      <c r="D33" s="2"/>
      <c r="E33" s="2"/>
      <c r="F33" s="2"/>
      <c r="G33" s="2"/>
      <c r="H33" s="2"/>
      <c r="I33" s="2"/>
      <c r="J33" s="2"/>
      <c r="L33" s="2"/>
    </row>
    <row r="34" spans="1:12" s="3" customFormat="1" ht="15" customHeight="1" x14ac:dyDescent="0.2">
      <c r="A34" s="97" t="s">
        <v>9</v>
      </c>
      <c r="B34" s="97"/>
      <c r="C34" s="97"/>
      <c r="D34" s="45"/>
      <c r="E34" s="97" t="s">
        <v>23</v>
      </c>
      <c r="F34" s="97"/>
      <c r="G34" s="97"/>
      <c r="H34" s="97"/>
      <c r="I34" s="97"/>
      <c r="J34" s="46"/>
      <c r="L34" s="2"/>
    </row>
    <row r="35" spans="1:12" s="27" customFormat="1" ht="12.75" customHeight="1" x14ac:dyDescent="0.15">
      <c r="A35" s="97"/>
      <c r="B35" s="97"/>
      <c r="C35" s="97"/>
      <c r="D35" s="45"/>
      <c r="E35" s="97"/>
      <c r="F35" s="97"/>
      <c r="G35" s="97"/>
      <c r="H35" s="97"/>
      <c r="I35" s="97"/>
      <c r="J35" s="46"/>
      <c r="L35" s="2"/>
    </row>
    <row r="36" spans="1:12" s="2" customFormat="1" ht="48.75" customHeight="1" x14ac:dyDescent="0.2">
      <c r="A36" s="88"/>
      <c r="B36" s="88"/>
      <c r="C36" s="88"/>
      <c r="D36" s="48"/>
      <c r="E36" s="87"/>
      <c r="F36" s="87"/>
      <c r="G36" s="87"/>
      <c r="H36" s="87"/>
      <c r="I36" s="87"/>
      <c r="J36" s="49"/>
      <c r="L36" s="31"/>
    </row>
    <row r="37" spans="1:12" s="2" customFormat="1" ht="27" customHeight="1" x14ac:dyDescent="0.2">
      <c r="A37" s="35"/>
      <c r="L37" s="31"/>
    </row>
    <row r="38" spans="1:12" s="2" customFormat="1" ht="27" customHeight="1" x14ac:dyDescent="0.15">
      <c r="A38" s="35"/>
    </row>
    <row r="39" spans="1:12" s="2" customFormat="1" ht="15" customHeight="1" x14ac:dyDescent="0.2">
      <c r="A39" s="35"/>
      <c r="L39" s="31"/>
    </row>
    <row r="40" spans="1:12" s="31" customFormat="1" ht="10.5" customHeight="1" x14ac:dyDescent="0.2">
      <c r="A40" s="35"/>
      <c r="B40" s="2"/>
      <c r="C40" s="2"/>
      <c r="D40" s="2"/>
      <c r="E40" s="2"/>
      <c r="F40" s="2"/>
      <c r="G40" s="2"/>
      <c r="H40" s="2"/>
      <c r="I40" s="2"/>
      <c r="J40" s="2"/>
    </row>
    <row r="41" spans="1:12" s="31" customFormat="1" ht="10.5" customHeight="1" x14ac:dyDescent="0.2">
      <c r="A41" s="35"/>
      <c r="B41" s="2"/>
      <c r="C41" s="2"/>
      <c r="D41" s="2"/>
      <c r="E41" s="2"/>
      <c r="F41" s="2"/>
      <c r="G41" s="2"/>
      <c r="H41" s="2"/>
      <c r="I41" s="2"/>
      <c r="J41" s="2"/>
      <c r="L41" s="36"/>
    </row>
    <row r="42" spans="1:12" s="2" customFormat="1" ht="15" customHeight="1" x14ac:dyDescent="0.15">
      <c r="A42" s="35"/>
      <c r="L42" s="24"/>
    </row>
    <row r="43" spans="1:12" s="31" customFormat="1" ht="12.75" customHeight="1" x14ac:dyDescent="0.2">
      <c r="A43" s="35"/>
      <c r="B43" s="2"/>
      <c r="C43" s="2"/>
      <c r="D43" s="2"/>
      <c r="E43" s="2"/>
      <c r="F43" s="2"/>
      <c r="G43" s="2"/>
      <c r="H43" s="2"/>
      <c r="I43" s="2"/>
      <c r="J43" s="2"/>
      <c r="L43" s="37"/>
    </row>
    <row r="44" spans="1:12" s="31" customFormat="1" ht="12.7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  <c r="L44" s="24"/>
    </row>
    <row r="45" spans="1:12" s="31" customFormat="1" ht="12.75" customHeight="1" x14ac:dyDescent="0.2">
      <c r="A45" s="35"/>
      <c r="B45" s="2"/>
      <c r="C45" s="2"/>
      <c r="D45" s="2"/>
      <c r="E45" s="2"/>
      <c r="F45" s="2"/>
      <c r="G45" s="2"/>
      <c r="H45" s="2"/>
      <c r="I45" s="2"/>
      <c r="J45" s="2"/>
      <c r="L45" s="24"/>
    </row>
    <row r="46" spans="1:12" s="2" customFormat="1" ht="15" customHeight="1" x14ac:dyDescent="0.15">
      <c r="A46" s="35"/>
      <c r="L46" s="24"/>
    </row>
    <row r="47" spans="1:12" s="3" customFormat="1" ht="12" x14ac:dyDescent="0.2">
      <c r="A47" s="35"/>
      <c r="B47" s="2"/>
      <c r="C47" s="2"/>
      <c r="D47" s="2"/>
      <c r="E47" s="2"/>
      <c r="F47" s="2"/>
      <c r="G47" s="2"/>
      <c r="H47" s="2"/>
      <c r="I47" s="2"/>
      <c r="J47" s="2"/>
      <c r="L47" s="24"/>
    </row>
    <row r="48" spans="1:12" s="2" customFormat="1" ht="6.75" customHeight="1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12.75" customHeight="1" x14ac:dyDescent="0.15">
      <c r="A50" s="35"/>
      <c r="L50" s="24"/>
    </row>
    <row r="51" spans="1:12" s="2" customFormat="1" ht="33.75" customHeight="1" x14ac:dyDescent="0.15">
      <c r="A51" s="35"/>
      <c r="L51" s="24"/>
    </row>
    <row r="52" spans="1:12" s="2" customFormat="1" ht="9" x14ac:dyDescent="0.15">
      <c r="A52" s="35"/>
      <c r="L52" s="24"/>
    </row>
    <row r="53" spans="1:12" s="2" customFormat="1" ht="9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:12" s="2" customFormat="1" ht="9" x14ac:dyDescent="0.15">
      <c r="A65" s="35"/>
      <c r="L65" s="24"/>
    </row>
    <row r="66" spans="1:12" s="2" customFormat="1" ht="9" x14ac:dyDescent="0.15">
      <c r="L66" s="24"/>
    </row>
    <row r="67" spans="1:12" s="2" customFormat="1" ht="9" x14ac:dyDescent="0.15">
      <c r="L67" s="24"/>
    </row>
    <row r="68" spans="1:12" s="2" customFormat="1" ht="9" x14ac:dyDescent="0.15">
      <c r="L68" s="24"/>
    </row>
    <row r="69" spans="1:12" s="2" customFormat="1" ht="9" x14ac:dyDescent="0.15">
      <c r="L69" s="24"/>
    </row>
    <row r="70" spans="1:12" s="2" customFormat="1" ht="9" x14ac:dyDescent="0.15">
      <c r="L70" s="24"/>
    </row>
    <row r="71" spans="1:12" s="2" customFormat="1" ht="9" x14ac:dyDescent="0.15">
      <c r="L71" s="24"/>
    </row>
    <row r="72" spans="1:12" s="2" customFormat="1" ht="9" x14ac:dyDescent="0.15">
      <c r="L72" s="24"/>
    </row>
    <row r="73" spans="1:12" s="2" customFormat="1" ht="9" x14ac:dyDescent="0.15">
      <c r="L73" s="24"/>
    </row>
    <row r="74" spans="1:12" s="2" customFormat="1" ht="9" x14ac:dyDescent="0.15">
      <c r="L74" s="24"/>
    </row>
    <row r="75" spans="1:12" s="2" customFormat="1" ht="9" x14ac:dyDescent="0.15">
      <c r="L75" s="24"/>
    </row>
    <row r="76" spans="1:12" s="2" customFormat="1" ht="9" x14ac:dyDescent="0.15">
      <c r="L76" s="24"/>
    </row>
    <row r="77" spans="1:12" s="2" customFormat="1" ht="9" x14ac:dyDescent="0.15">
      <c r="L77" s="24"/>
    </row>
    <row r="78" spans="1:12" s="2" customFormat="1" ht="9" x14ac:dyDescent="0.15">
      <c r="L78" s="24"/>
    </row>
    <row r="79" spans="1:12" s="2" customFormat="1" ht="9" x14ac:dyDescent="0.15">
      <c r="L79" s="24"/>
    </row>
    <row r="80" spans="1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ht="9" x14ac:dyDescent="0.15">
      <c r="L177" s="24"/>
    </row>
    <row r="178" spans="1:12" s="2" customFormat="1" x14ac:dyDescent="0.2">
      <c r="A178" s="31"/>
      <c r="B178"/>
      <c r="C178"/>
      <c r="D178"/>
      <c r="E178"/>
      <c r="F178"/>
      <c r="G178"/>
      <c r="H178"/>
      <c r="I178"/>
      <c r="J178"/>
      <c r="L178" s="24"/>
    </row>
    <row r="179" spans="1:12" s="2" customFormat="1" x14ac:dyDescent="0.2">
      <c r="A179" s="31"/>
      <c r="B179"/>
      <c r="C179"/>
      <c r="D179"/>
      <c r="E179"/>
      <c r="F179"/>
      <c r="G179"/>
      <c r="H179"/>
      <c r="I179"/>
      <c r="J179"/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38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38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38"/>
    </row>
    <row r="192" spans="1:12" s="2" customFormat="1" x14ac:dyDescent="0.2">
      <c r="A192" s="31"/>
      <c r="B192"/>
      <c r="C192"/>
      <c r="D192"/>
      <c r="E192"/>
      <c r="F192"/>
      <c r="G192"/>
      <c r="H192"/>
      <c r="I192"/>
      <c r="J192"/>
      <c r="L192" s="38"/>
    </row>
  </sheetData>
  <mergeCells count="43">
    <mergeCell ref="B25:D25"/>
    <mergeCell ref="H25:J25"/>
    <mergeCell ref="H26:I26"/>
    <mergeCell ref="A11:C11"/>
    <mergeCell ref="D11:J11"/>
    <mergeCell ref="B22:D22"/>
    <mergeCell ref="H22:J22"/>
    <mergeCell ref="B23:D23"/>
    <mergeCell ref="H23:J23"/>
    <mergeCell ref="B24:D24"/>
    <mergeCell ref="H24:J24"/>
    <mergeCell ref="H14:J14"/>
    <mergeCell ref="B17:D17"/>
    <mergeCell ref="A20:J20"/>
    <mergeCell ref="A21:D21"/>
    <mergeCell ref="H21:J21"/>
    <mergeCell ref="A14:D14"/>
    <mergeCell ref="A3:J3"/>
    <mergeCell ref="A4:D4"/>
    <mergeCell ref="H4:J4"/>
    <mergeCell ref="H9:I9"/>
    <mergeCell ref="B5:D5"/>
    <mergeCell ref="H5:J5"/>
    <mergeCell ref="B6:D6"/>
    <mergeCell ref="H6:J6"/>
    <mergeCell ref="B7:D7"/>
    <mergeCell ref="H7:J7"/>
    <mergeCell ref="E36:I36"/>
    <mergeCell ref="A36:C36"/>
    <mergeCell ref="H1:J1"/>
    <mergeCell ref="A1:B1"/>
    <mergeCell ref="H18:I18"/>
    <mergeCell ref="B15:D15"/>
    <mergeCell ref="H15:J15"/>
    <mergeCell ref="H17:J17"/>
    <mergeCell ref="E34:I35"/>
    <mergeCell ref="A34:C35"/>
    <mergeCell ref="B16:D16"/>
    <mergeCell ref="B8:D8"/>
    <mergeCell ref="H8:J8"/>
    <mergeCell ref="A13:J13"/>
    <mergeCell ref="H16:J16"/>
    <mergeCell ref="A32:J32"/>
  </mergeCells>
  <phoneticPr fontId="0" type="noConversion"/>
  <dataValidations count="2">
    <dataValidation type="list" allowBlank="1" showInputMessage="1" showErrorMessage="1" sqref="D11" xr:uid="{00000000-0002-0000-0100-000000000000}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7 E22:E25 E5:E8" xr:uid="{00000000-0002-0000-0100-000001000000}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7"/>
  <sheetViews>
    <sheetView showZeros="0" tabSelected="1" zoomScaleNormal="100" workbookViewId="0">
      <selection activeCell="J11" sqref="J11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90">
        <f>Vorderseite!A1</f>
        <v>47006</v>
      </c>
      <c r="B1" s="90"/>
      <c r="G1" s="23" t="s">
        <v>15</v>
      </c>
      <c r="H1" s="89">
        <f>Vorderseite!C16</f>
        <v>0</v>
      </c>
      <c r="I1" s="89"/>
      <c r="J1" s="89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1"/>
      <c r="F3" s="43"/>
      <c r="G3" s="43"/>
      <c r="H3" s="43"/>
      <c r="I3" s="43"/>
      <c r="J3" s="16"/>
      <c r="L3" s="27"/>
    </row>
    <row r="4" spans="1:12" s="3" customFormat="1" ht="28.5" customHeight="1" x14ac:dyDescent="0.2">
      <c r="A4" s="111" t="s">
        <v>7</v>
      </c>
      <c r="B4" s="111"/>
      <c r="C4" s="111"/>
      <c r="D4" s="111"/>
      <c r="E4" s="111"/>
      <c r="F4" s="111"/>
      <c r="G4" s="111"/>
      <c r="H4" s="111"/>
      <c r="I4" s="111"/>
      <c r="J4" s="112"/>
      <c r="L4" s="2"/>
    </row>
    <row r="5" spans="1:12" s="27" customFormat="1" ht="28.5" customHeight="1" x14ac:dyDescent="0.15">
      <c r="A5" s="93"/>
      <c r="B5" s="104"/>
      <c r="C5" s="104"/>
      <c r="D5" s="105"/>
      <c r="E5" s="25" t="s">
        <v>33</v>
      </c>
      <c r="F5" s="26" t="s">
        <v>36</v>
      </c>
      <c r="G5" s="26" t="s">
        <v>26</v>
      </c>
      <c r="H5" s="106" t="s">
        <v>6</v>
      </c>
      <c r="I5" s="107"/>
      <c r="J5" s="108"/>
      <c r="L5" s="2"/>
    </row>
    <row r="6" spans="1:12" s="2" customFormat="1" ht="28.5" customHeight="1" x14ac:dyDescent="0.15">
      <c r="A6" s="52" t="s">
        <v>18</v>
      </c>
      <c r="B6" s="115" t="s">
        <v>61</v>
      </c>
      <c r="C6" s="115"/>
      <c r="D6" s="115"/>
      <c r="E6" s="19">
        <f>Noteneintrag!J9</f>
        <v>0</v>
      </c>
      <c r="F6" s="55">
        <v>0.25</v>
      </c>
      <c r="G6" s="22">
        <f>E6*F6*100</f>
        <v>0</v>
      </c>
      <c r="H6" s="96"/>
      <c r="I6" s="96"/>
      <c r="J6" s="96"/>
    </row>
    <row r="7" spans="1:12" s="2" customFormat="1" ht="28.5" customHeight="1" x14ac:dyDescent="0.15">
      <c r="A7" s="52" t="s">
        <v>19</v>
      </c>
      <c r="B7" s="115" t="s">
        <v>24</v>
      </c>
      <c r="C7" s="115"/>
      <c r="D7" s="115"/>
      <c r="E7" s="19">
        <f>Noteneintrag!J18</f>
        <v>0</v>
      </c>
      <c r="F7" s="55">
        <v>0.25</v>
      </c>
      <c r="G7" s="22">
        <f>E7*F7*100</f>
        <v>0</v>
      </c>
      <c r="H7" s="96"/>
      <c r="I7" s="96"/>
      <c r="J7" s="96"/>
    </row>
    <row r="8" spans="1:12" s="2" customFormat="1" ht="28.5" customHeight="1" x14ac:dyDescent="0.15">
      <c r="A8" s="52" t="s">
        <v>20</v>
      </c>
      <c r="B8" s="116" t="s">
        <v>25</v>
      </c>
      <c r="C8" s="116"/>
      <c r="D8" s="116"/>
      <c r="E8" s="19">
        <f>Noteneintrag!J26</f>
        <v>0</v>
      </c>
      <c r="F8" s="55">
        <v>0.15</v>
      </c>
      <c r="G8" s="22">
        <f>E8*F8*100</f>
        <v>0</v>
      </c>
      <c r="H8" s="96"/>
      <c r="I8" s="96"/>
      <c r="J8" s="96"/>
    </row>
    <row r="9" spans="1:12" s="2" customFormat="1" ht="28.5" customHeight="1" x14ac:dyDescent="0.2">
      <c r="A9" s="52" t="s">
        <v>21</v>
      </c>
      <c r="B9" s="98" t="s">
        <v>27</v>
      </c>
      <c r="C9" s="99"/>
      <c r="D9" s="100"/>
      <c r="E9" s="15"/>
      <c r="F9" s="55">
        <v>0.2</v>
      </c>
      <c r="G9" s="22">
        <f>E9*F9*100</f>
        <v>0</v>
      </c>
      <c r="H9" s="96"/>
      <c r="I9" s="96"/>
      <c r="J9" s="96"/>
      <c r="L9" s="3"/>
    </row>
    <row r="10" spans="1:12" s="2" customFormat="1" ht="28.5" customHeight="1" thickBot="1" x14ac:dyDescent="0.25">
      <c r="A10" s="52" t="s">
        <v>62</v>
      </c>
      <c r="B10" s="117" t="s">
        <v>41</v>
      </c>
      <c r="C10" s="118"/>
      <c r="D10" s="119"/>
      <c r="E10" s="39"/>
      <c r="F10" s="55">
        <v>0.15</v>
      </c>
      <c r="G10" s="22">
        <f>E10*F10*100</f>
        <v>0</v>
      </c>
      <c r="H10" s="96"/>
      <c r="I10" s="96"/>
      <c r="J10" s="96"/>
      <c r="L10" s="3"/>
    </row>
    <row r="11" spans="1:12" s="2" customFormat="1" ht="28.5" customHeight="1" thickTop="1" thickBot="1" x14ac:dyDescent="0.2">
      <c r="A11" s="14"/>
      <c r="B11" s="28"/>
      <c r="C11" s="28"/>
      <c r="D11" s="28"/>
      <c r="E11" s="28"/>
      <c r="F11" s="28"/>
      <c r="G11" s="44">
        <f>SUM(G6:G10)</f>
        <v>0</v>
      </c>
      <c r="H11" s="91" t="s">
        <v>37</v>
      </c>
      <c r="I11" s="120"/>
      <c r="J11" s="40">
        <f>ROUND(G11/100,1)</f>
        <v>0</v>
      </c>
      <c r="L11" s="27"/>
    </row>
    <row r="12" spans="1:12" s="3" customFormat="1" ht="28.5" customHeight="1" thickTop="1" x14ac:dyDescent="0.2">
      <c r="A12" s="14"/>
      <c r="B12" s="14"/>
      <c r="C12" s="14"/>
      <c r="D12" s="14"/>
      <c r="E12" s="14"/>
      <c r="F12" s="14"/>
      <c r="G12" s="16"/>
      <c r="H12" s="17"/>
      <c r="I12" s="18"/>
      <c r="J12" s="16"/>
      <c r="L12" s="27"/>
    </row>
    <row r="13" spans="1:12" s="3" customFormat="1" ht="14.25" customHeight="1" x14ac:dyDescent="0.2">
      <c r="A13" s="30" t="s">
        <v>13</v>
      </c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 t="s">
        <v>22</v>
      </c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7" customFormat="1" ht="14.25" customHeight="1" x14ac:dyDescent="0.2">
      <c r="A15" s="34"/>
      <c r="B15" s="31"/>
      <c r="C15" s="31"/>
      <c r="D15" s="31"/>
      <c r="E15" s="31"/>
      <c r="F15" s="31"/>
      <c r="G15" s="32"/>
      <c r="H15" s="33"/>
      <c r="I15" s="33"/>
      <c r="J15" s="32"/>
      <c r="L15" s="2"/>
    </row>
    <row r="16" spans="1:12" s="2" customFormat="1" ht="36" customHeight="1" x14ac:dyDescent="0.2">
      <c r="A16" s="113" t="s">
        <v>63</v>
      </c>
      <c r="B16" s="114"/>
      <c r="C16" s="114"/>
      <c r="D16" s="114"/>
      <c r="E16" s="114"/>
      <c r="F16" s="114"/>
      <c r="G16" s="114"/>
      <c r="H16" s="114"/>
      <c r="I16" s="114"/>
      <c r="J16" s="114"/>
      <c r="L16" s="3"/>
    </row>
    <row r="17" spans="1:12" s="2" customFormat="1" ht="37.5" customHeight="1" x14ac:dyDescent="0.2">
      <c r="A17" s="35"/>
      <c r="L17" s="3"/>
    </row>
    <row r="18" spans="1:12" s="2" customFormat="1" ht="15" customHeight="1" x14ac:dyDescent="0.15">
      <c r="A18" s="102" t="s">
        <v>8</v>
      </c>
      <c r="B18" s="102"/>
      <c r="C18" s="102"/>
      <c r="D18" s="102"/>
      <c r="E18" s="102"/>
      <c r="F18" s="102"/>
      <c r="G18" s="102"/>
      <c r="H18" s="102"/>
      <c r="I18" s="102"/>
      <c r="J18" s="102"/>
      <c r="L18" s="27"/>
    </row>
    <row r="19" spans="1:12" s="3" customFormat="1" ht="12" customHeight="1" x14ac:dyDescent="0.2">
      <c r="A19" s="35"/>
      <c r="B19" s="2"/>
      <c r="C19" s="2"/>
      <c r="D19" s="2"/>
      <c r="E19" s="2"/>
      <c r="F19" s="2"/>
      <c r="G19" s="2"/>
      <c r="H19" s="2"/>
      <c r="I19" s="2"/>
      <c r="J19" s="2"/>
      <c r="L19" s="2"/>
    </row>
    <row r="20" spans="1:12" s="3" customFormat="1" ht="15" customHeight="1" x14ac:dyDescent="0.2">
      <c r="A20" s="97" t="s">
        <v>9</v>
      </c>
      <c r="B20" s="97"/>
      <c r="C20" s="97"/>
      <c r="D20" s="45"/>
      <c r="E20" s="97" t="s">
        <v>23</v>
      </c>
      <c r="F20" s="97"/>
      <c r="G20" s="97"/>
      <c r="H20" s="97"/>
      <c r="I20" s="97"/>
      <c r="J20" s="46"/>
      <c r="L20" s="2"/>
    </row>
    <row r="21" spans="1:12" s="27" customFormat="1" ht="12.75" customHeight="1" x14ac:dyDescent="0.15">
      <c r="A21" s="97"/>
      <c r="B21" s="97"/>
      <c r="C21" s="97"/>
      <c r="D21" s="45"/>
      <c r="E21" s="97"/>
      <c r="F21" s="97"/>
      <c r="G21" s="97"/>
      <c r="H21" s="97"/>
      <c r="I21" s="97"/>
      <c r="J21" s="46"/>
      <c r="L21" s="2"/>
    </row>
    <row r="22" spans="1:12" s="2" customFormat="1" ht="48.75" customHeight="1" x14ac:dyDescent="0.2">
      <c r="A22" s="88"/>
      <c r="B22" s="88"/>
      <c r="C22" s="88"/>
      <c r="D22" s="48"/>
      <c r="E22" s="87"/>
      <c r="F22" s="87"/>
      <c r="G22" s="87"/>
      <c r="H22" s="87"/>
      <c r="I22" s="87"/>
      <c r="J22" s="49"/>
    </row>
    <row r="23" spans="1:12" s="2" customFormat="1" ht="27" customHeight="1" x14ac:dyDescent="0.2">
      <c r="A23" s="35"/>
      <c r="L23" s="31"/>
    </row>
    <row r="24" spans="1:12" s="2" customFormat="1" ht="15" customHeight="1" x14ac:dyDescent="0.15">
      <c r="A24" s="35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31" customFormat="1" ht="10.5" customHeight="1" x14ac:dyDescent="0.2">
      <c r="A26" s="35"/>
      <c r="B26" s="2"/>
      <c r="C26" s="2"/>
      <c r="D26" s="2"/>
      <c r="E26" s="2"/>
      <c r="F26" s="2"/>
      <c r="G26" s="2"/>
      <c r="H26" s="2"/>
      <c r="I26" s="2"/>
      <c r="J26" s="2"/>
    </row>
    <row r="27" spans="1:12" s="2" customFormat="1" ht="15" customHeight="1" x14ac:dyDescent="0.2">
      <c r="A27" s="35"/>
      <c r="L27" s="36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24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37"/>
    </row>
    <row r="30" spans="1:12" s="31" customFormat="1" ht="12.75" customHeight="1" x14ac:dyDescent="0.2">
      <c r="A30" s="35"/>
      <c r="B30" s="2"/>
      <c r="C30" s="2"/>
      <c r="D30" s="2"/>
      <c r="E30" s="2"/>
      <c r="F30" s="2"/>
      <c r="G30" s="2"/>
      <c r="H30" s="2"/>
      <c r="I30" s="2"/>
      <c r="J30" s="2"/>
      <c r="L30" s="24"/>
    </row>
    <row r="31" spans="1:12" s="2" customFormat="1" ht="15" customHeight="1" x14ac:dyDescent="0.15">
      <c r="A31" s="35"/>
      <c r="L31" s="24"/>
    </row>
    <row r="32" spans="1:12" s="3" customFormat="1" ht="12" x14ac:dyDescent="0.2">
      <c r="A32" s="35"/>
      <c r="B32" s="2"/>
      <c r="C32" s="2"/>
      <c r="D32" s="2"/>
      <c r="E32" s="2"/>
      <c r="F32" s="2"/>
      <c r="G32" s="2"/>
      <c r="H32" s="2"/>
      <c r="I32" s="2"/>
      <c r="J32" s="2"/>
      <c r="L32" s="24"/>
    </row>
    <row r="33" spans="1:12" s="2" customFormat="1" ht="6.75" customHeight="1" x14ac:dyDescent="0.15">
      <c r="A33" s="35"/>
      <c r="L33" s="24"/>
    </row>
    <row r="34" spans="1:12" s="2" customFormat="1" ht="9" x14ac:dyDescent="0.15">
      <c r="A34" s="35"/>
      <c r="L34" s="24"/>
    </row>
    <row r="35" spans="1:12" s="2" customFormat="1" ht="12.75" customHeight="1" x14ac:dyDescent="0.15">
      <c r="A35" s="35"/>
      <c r="L35" s="24"/>
    </row>
    <row r="36" spans="1:12" s="2" customFormat="1" ht="33.75" customHeight="1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A50" s="35"/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ht="9" x14ac:dyDescent="0.15"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24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  <row r="177" spans="1:12" s="2" customFormat="1" x14ac:dyDescent="0.2">
      <c r="A177" s="31"/>
      <c r="B177"/>
      <c r="C177"/>
      <c r="D177"/>
      <c r="E177"/>
      <c r="F177"/>
      <c r="G177"/>
      <c r="H177"/>
      <c r="I177"/>
      <c r="J177"/>
      <c r="L177" s="38"/>
    </row>
  </sheetData>
  <mergeCells count="22">
    <mergeCell ref="H9:J9"/>
    <mergeCell ref="B10:D10"/>
    <mergeCell ref="H10:J10"/>
    <mergeCell ref="H11:I11"/>
    <mergeCell ref="B6:D6"/>
    <mergeCell ref="H6:J6"/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</mergeCells>
  <dataValidations count="1">
    <dataValidation type="decimal" operator="lessThanOrEqual" allowBlank="1" showInputMessage="1" showErrorMessage="1" sqref="E9" xr:uid="{00000000-0002-0000-0200-000000000000}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 xr:uid="{00000000-0002-0000-0200-000001000000}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2024-04-25T12:22:13Z</cp:lastPrinted>
  <dcterms:created xsi:type="dcterms:W3CDTF">2006-01-30T14:36:36Z</dcterms:created>
  <dcterms:modified xsi:type="dcterms:W3CDTF">2024-04-25T12:22:14Z</dcterms:modified>
</cp:coreProperties>
</file>